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905" activeTab="4"/>
  </bookViews>
  <sheets>
    <sheet name="2014" sheetId="4" r:id="rId1"/>
    <sheet name="2015" sheetId="1" r:id="rId2"/>
    <sheet name="2016" sheetId="6" r:id="rId3"/>
    <sheet name="2017" sheetId="8" r:id="rId4"/>
    <sheet name="2018" sheetId="9" r:id="rId5"/>
  </sheets>
  <calcPr calcId="152511"/>
</workbook>
</file>

<file path=xl/calcChain.xml><?xml version="1.0" encoding="utf-8"?>
<calcChain xmlns="http://schemas.openxmlformats.org/spreadsheetml/2006/main">
  <c r="M14" i="9" l="1"/>
  <c r="N13" i="9"/>
  <c r="D13" i="9" l="1"/>
  <c r="E13" i="9"/>
  <c r="F13" i="9"/>
  <c r="G13" i="9"/>
  <c r="H13" i="9"/>
  <c r="I13" i="9"/>
  <c r="J13" i="9"/>
  <c r="K13" i="9"/>
  <c r="L13" i="9"/>
  <c r="M13" i="9"/>
  <c r="C13" i="9"/>
  <c r="N12" i="9"/>
  <c r="L14" i="9" l="1"/>
  <c r="K14" i="9"/>
  <c r="J14" i="9"/>
  <c r="I14" i="9"/>
  <c r="H14" i="9"/>
  <c r="G14" i="9"/>
  <c r="F14" i="9"/>
  <c r="E14" i="9"/>
  <c r="D14" i="9"/>
  <c r="C14" i="9"/>
  <c r="N11" i="9"/>
  <c r="N7" i="9"/>
  <c r="N6" i="9"/>
  <c r="N5" i="9"/>
  <c r="N4" i="9"/>
  <c r="N3" i="9"/>
  <c r="N2" i="9"/>
  <c r="C14" i="6" l="1"/>
  <c r="N15" i="8" l="1"/>
  <c r="M15" i="8"/>
  <c r="L15" i="8"/>
  <c r="K15" i="8"/>
  <c r="J15" i="8"/>
  <c r="I15" i="8"/>
  <c r="H15" i="8"/>
  <c r="G15" i="8"/>
  <c r="F15" i="8"/>
  <c r="E15" i="8"/>
  <c r="D15" i="8"/>
  <c r="C15" i="8"/>
  <c r="N14" i="8"/>
  <c r="N16" i="8" s="1"/>
  <c r="M14" i="8"/>
  <c r="L14" i="8"/>
  <c r="L17" i="8" s="1"/>
  <c r="K14" i="8"/>
  <c r="J14" i="8"/>
  <c r="J17" i="8" s="1"/>
  <c r="I14" i="8"/>
  <c r="H14" i="8"/>
  <c r="H17" i="8" s="1"/>
  <c r="G14" i="8"/>
  <c r="F14" i="8"/>
  <c r="F17" i="8" s="1"/>
  <c r="E14" i="8"/>
  <c r="D14" i="8"/>
  <c r="D17" i="8" s="1"/>
  <c r="C14" i="8"/>
  <c r="C17" i="8" l="1"/>
  <c r="E17" i="8"/>
  <c r="G17" i="8"/>
  <c r="I17" i="8"/>
  <c r="K17" i="8"/>
  <c r="M17" i="8"/>
  <c r="C16" i="8"/>
  <c r="E16" i="8"/>
  <c r="G16" i="8"/>
  <c r="I16" i="8"/>
  <c r="K16" i="8"/>
  <c r="M16" i="8"/>
  <c r="D16" i="8"/>
  <c r="F16" i="8"/>
  <c r="H16" i="8"/>
  <c r="J16" i="8"/>
  <c r="L16" i="8"/>
  <c r="J14" i="6" l="1"/>
  <c r="J15" i="6" s="1"/>
  <c r="I14" i="6"/>
  <c r="I15" i="6" s="1"/>
  <c r="H14" i="6"/>
  <c r="H15" i="6" s="1"/>
  <c r="G14" i="6"/>
  <c r="G15" i="6" s="1"/>
  <c r="F14" i="6"/>
  <c r="F15" i="6" s="1"/>
  <c r="E14" i="6"/>
  <c r="E15" i="6" s="1"/>
  <c r="D14" i="6"/>
  <c r="D15" i="6" s="1"/>
  <c r="C15" i="6"/>
  <c r="K13" i="6"/>
  <c r="K12" i="6"/>
  <c r="K11" i="6"/>
  <c r="K7" i="6"/>
  <c r="K6" i="6"/>
  <c r="K5" i="6"/>
  <c r="K4" i="6"/>
  <c r="K3" i="6"/>
  <c r="K2" i="6"/>
  <c r="K14" i="6" s="1"/>
  <c r="K15" i="6" s="1"/>
  <c r="C16" i="6" l="1"/>
  <c r="E16" i="6"/>
  <c r="G16" i="6"/>
  <c r="I16" i="6"/>
  <c r="D16" i="6"/>
  <c r="F16" i="6"/>
  <c r="H16" i="6"/>
  <c r="J16" i="6"/>
  <c r="I14" i="4" l="1"/>
  <c r="H14" i="4"/>
  <c r="G14" i="4"/>
  <c r="F14" i="4"/>
  <c r="E14" i="4"/>
  <c r="D14" i="4"/>
  <c r="C14" i="4"/>
  <c r="I13" i="1"/>
  <c r="D14" i="1" l="1"/>
  <c r="E14" i="1"/>
  <c r="F14" i="1"/>
  <c r="G14" i="1"/>
  <c r="H14" i="1"/>
  <c r="C14" i="1"/>
  <c r="C16" i="1" l="1"/>
  <c r="G16" i="1"/>
  <c r="E16" i="1"/>
  <c r="H16" i="1"/>
  <c r="F16" i="1"/>
  <c r="D16" i="1"/>
  <c r="I12" i="1"/>
  <c r="I11" i="1" l="1"/>
  <c r="I14" i="1" l="1"/>
  <c r="I16" i="1" s="1"/>
  <c r="C15" i="1"/>
  <c r="H15" i="1"/>
  <c r="E15" i="1" l="1"/>
  <c r="D15" i="1"/>
  <c r="F15" i="1"/>
  <c r="G15" i="1"/>
</calcChain>
</file>

<file path=xl/sharedStrings.xml><?xml version="1.0" encoding="utf-8"?>
<sst xmlns="http://schemas.openxmlformats.org/spreadsheetml/2006/main" count="124" uniqueCount="94">
  <si>
    <t>كانون الثاني -12</t>
  </si>
  <si>
    <t>شباط -2</t>
  </si>
  <si>
    <t>نيسان -4</t>
  </si>
  <si>
    <t>ايار -5</t>
  </si>
  <si>
    <t>حزيران -6</t>
  </si>
  <si>
    <t>اب -8</t>
  </si>
  <si>
    <t>تموز -7</t>
  </si>
  <si>
    <t>ايلول -9</t>
  </si>
  <si>
    <t>تشرين الثاني -11</t>
  </si>
  <si>
    <t>تشرين الاول -10</t>
  </si>
  <si>
    <t>مناطق الأمانة</t>
  </si>
  <si>
    <t>المحطات التحويلية</t>
  </si>
  <si>
    <t>القطاع الخاص</t>
  </si>
  <si>
    <t>الزرقاء</t>
  </si>
  <si>
    <t>الرصيفة</t>
  </si>
  <si>
    <t>الإتلاف</t>
  </si>
  <si>
    <t>المجموع</t>
  </si>
  <si>
    <t xml:space="preserve">النسبة المئوية </t>
  </si>
  <si>
    <t>التاريخ</t>
  </si>
  <si>
    <t>كانون الثاني /2014</t>
  </si>
  <si>
    <t>شباط /2014</t>
  </si>
  <si>
    <t>أذار /2014</t>
  </si>
  <si>
    <t>نيسان / 2014</t>
  </si>
  <si>
    <t>ايار / 2014</t>
  </si>
  <si>
    <t>حزيران / 2014</t>
  </si>
  <si>
    <t>تموز / 2014</t>
  </si>
  <si>
    <t>أب / 2014</t>
  </si>
  <si>
    <t>أيلول / 2014</t>
  </si>
  <si>
    <t>تشرين الاول / 2014</t>
  </si>
  <si>
    <t>تشرين الثاني / 2014</t>
  </si>
  <si>
    <t>كانون الاول / 2014</t>
  </si>
  <si>
    <t>المجموع الكلي لعام 2014</t>
  </si>
  <si>
    <t>كانون الأول-1</t>
  </si>
  <si>
    <t xml:space="preserve">الشهر </t>
  </si>
  <si>
    <t xml:space="preserve">المعدل اليومي </t>
  </si>
  <si>
    <t>اذار -3</t>
  </si>
  <si>
    <t>الشهر</t>
  </si>
  <si>
    <t>الشعائر</t>
  </si>
  <si>
    <t>المناطق</t>
  </si>
  <si>
    <t xml:space="preserve">بلديات </t>
  </si>
  <si>
    <t xml:space="preserve">المسلخ </t>
  </si>
  <si>
    <t>بلدية الزرقاء</t>
  </si>
  <si>
    <t xml:space="preserve">بلدية الرصيفة </t>
  </si>
  <si>
    <t xml:space="preserve">الاتلاف </t>
  </si>
  <si>
    <t xml:space="preserve">المجموع </t>
  </si>
  <si>
    <t>شهر 1/2016</t>
  </si>
  <si>
    <t>شهر 2/2016</t>
  </si>
  <si>
    <t>شهر 3/2016</t>
  </si>
  <si>
    <t>شهر 4/2016</t>
  </si>
  <si>
    <t>شهر 5/2016</t>
  </si>
  <si>
    <t>شهر 6/2016</t>
  </si>
  <si>
    <t>شهر 7/2016</t>
  </si>
  <si>
    <t>شهر 8/2016</t>
  </si>
  <si>
    <t>شهر 9/2016</t>
  </si>
  <si>
    <t>شهر 10/2016</t>
  </si>
  <si>
    <t>شهر 11/2016</t>
  </si>
  <si>
    <t>شهر 12/2016</t>
  </si>
  <si>
    <t xml:space="preserve">النسبة المئوية من المجموع الكلي </t>
  </si>
  <si>
    <t xml:space="preserve">التاريخ </t>
  </si>
  <si>
    <t xml:space="preserve">المناطق </t>
  </si>
  <si>
    <t>سحاب</t>
  </si>
  <si>
    <t xml:space="preserve">الموقر </t>
  </si>
  <si>
    <t xml:space="preserve">ناعور </t>
  </si>
  <si>
    <t xml:space="preserve">قطاع خاص </t>
  </si>
  <si>
    <t>الاتلاف</t>
  </si>
  <si>
    <t xml:space="preserve">مصنع التدوير </t>
  </si>
  <si>
    <t>شهر 1/2017</t>
  </si>
  <si>
    <t>شهر 2/2017</t>
  </si>
  <si>
    <t>شهر 3/2017</t>
  </si>
  <si>
    <t>شهر 4/2017</t>
  </si>
  <si>
    <t>شهر 5/2017</t>
  </si>
  <si>
    <t>شهر 6/2017</t>
  </si>
  <si>
    <t>شهر 7/2017</t>
  </si>
  <si>
    <t>شهر 8/2017</t>
  </si>
  <si>
    <t>شهر 9/2017</t>
  </si>
  <si>
    <t>شهر 10/2017</t>
  </si>
  <si>
    <t>شهر 11/2017</t>
  </si>
  <si>
    <t>شهر 12/2018</t>
  </si>
  <si>
    <t xml:space="preserve">المجموع الكلي / طن </t>
  </si>
  <si>
    <t xml:space="preserve">المعدل الشهري / طن </t>
  </si>
  <si>
    <t>المعدل اليومي/ طن</t>
  </si>
  <si>
    <t xml:space="preserve">المعدل اليومي خلال الشهر </t>
  </si>
  <si>
    <t>شهر 1/2018</t>
  </si>
  <si>
    <t>شهر 2/2018</t>
  </si>
  <si>
    <t>شهر 3/2018</t>
  </si>
  <si>
    <t>شهر 4/2018</t>
  </si>
  <si>
    <t>شهر 5/2018</t>
  </si>
  <si>
    <t>شهر 6/2018</t>
  </si>
  <si>
    <t>شهر 7/2018</t>
  </si>
  <si>
    <t>شهر 8/2018</t>
  </si>
  <si>
    <t>شهر 9/2018</t>
  </si>
  <si>
    <t>شهر 10/2018</t>
  </si>
  <si>
    <t xml:space="preserve">المجموع الكلي </t>
  </si>
  <si>
    <t>شهر 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</si>
</sst>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AmmanV3 Sans Bold"/>
      <family val="3"/>
    </font>
    <font>
      <b/>
      <sz val="13"/>
      <name val="AmmanV3 Sans Bold"/>
      <family val="3"/>
    </font>
    <font>
      <b/>
      <sz val="12"/>
      <name val="Arial"/>
      <family val="2"/>
    </font>
    <font>
      <b/>
      <sz val="13"/>
      <color theme="1"/>
      <name val="AmmanV3 Sans Bold"/>
      <family val="3"/>
    </font>
    <font>
      <b/>
      <sz val="11"/>
      <name val="AmmanV3 Sans Bold"/>
      <family val="3"/>
    </font>
    <font>
      <sz val="12"/>
      <color theme="1"/>
      <name val="AmmanV3 Sans Bold"/>
      <family val="3"/>
    </font>
    <font>
      <sz val="11"/>
      <color theme="1"/>
      <name val="AmmanV3 Sans Bold"/>
      <family val="3"/>
    </font>
    <font>
      <sz val="10"/>
      <color theme="1"/>
      <name val="AmmanV3 Sans Bold"/>
      <family val="3"/>
    </font>
    <font>
      <b/>
      <sz val="12"/>
      <color theme="1"/>
      <name val="Calibri"/>
      <family val="2"/>
      <scheme val="minor"/>
    </font>
    <font>
      <sz val="14"/>
      <color theme="1"/>
      <name val="AmmanV3 Sans Bold"/>
      <family val="3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2" fillId="3" borderId="2" xfId="1" applyNumberFormat="1" applyFont="1" applyFill="1" applyBorder="1" applyAlignment="1">
      <alignment horizontal="center" vertical="center" wrapText="1"/>
    </xf>
    <xf numFmtId="9" fontId="2" fillId="3" borderId="2" xfId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7" fontId="7" fillId="0" borderId="13" xfId="0" applyNumberFormat="1" applyFont="1" applyBorder="1" applyAlignment="1">
      <alignment horizontal="center" vertical="center" wrapText="1"/>
    </xf>
    <xf numFmtId="17" fontId="7" fillId="0" borderId="14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165" fontId="7" fillId="5" borderId="13" xfId="1" applyNumberFormat="1" applyFont="1" applyFill="1" applyBorder="1" applyAlignment="1">
      <alignment horizontal="center" vertical="center" wrapText="1"/>
    </xf>
    <xf numFmtId="2" fontId="7" fillId="5" borderId="13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10" fontId="7" fillId="8" borderId="13" xfId="1" applyNumberFormat="1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164" fontId="7" fillId="7" borderId="13" xfId="0" applyNumberFormat="1" applyFont="1" applyFill="1" applyBorder="1" applyAlignment="1">
      <alignment horizontal="center" vertical="center" wrapText="1"/>
    </xf>
    <xf numFmtId="1" fontId="7" fillId="9" borderId="13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7" fontId="7" fillId="2" borderId="13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" fontId="0" fillId="0" borderId="0" xfId="0" applyNumberFormat="1"/>
    <xf numFmtId="0" fontId="7" fillId="6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/>
    </xf>
    <xf numFmtId="1" fontId="10" fillId="10" borderId="13" xfId="0" applyNumberFormat="1" applyFont="1" applyFill="1" applyBorder="1" applyAlignment="1">
      <alignment horizontal="center" vertical="center"/>
    </xf>
    <xf numFmtId="1" fontId="11" fillId="7" borderId="13" xfId="0" applyNumberFormat="1" applyFont="1" applyFill="1" applyBorder="1" applyAlignment="1">
      <alignment horizontal="center" vertical="center" wrapText="1"/>
    </xf>
    <xf numFmtId="9" fontId="7" fillId="8" borderId="13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readingOrder="1"/>
    </xf>
    <xf numFmtId="0" fontId="6" fillId="2" borderId="1" xfId="0" applyFont="1" applyFill="1" applyBorder="1" applyAlignment="1">
      <alignment horizontal="center" vertical="center" readingOrder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JO"/>
              <a:t>رسم بياني يبين</a:t>
            </a:r>
            <a:r>
              <a:rPr lang="ar-JO" baseline="0"/>
              <a:t> كمية النفايات الواردة لمكب الغباوي خلال عام 2015</a:t>
            </a:r>
            <a:endParaRPr lang="ar-JO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'2015'!$B$2:$B$13</c:f>
              <c:strCache>
                <c:ptCount val="12"/>
                <c:pt idx="0">
                  <c:v>كانون الأول-1</c:v>
                </c:pt>
                <c:pt idx="1">
                  <c:v>شباط -2</c:v>
                </c:pt>
                <c:pt idx="2">
                  <c:v>اذار -3</c:v>
                </c:pt>
                <c:pt idx="3">
                  <c:v>نيسان -4</c:v>
                </c:pt>
                <c:pt idx="4">
                  <c:v>ايار -5</c:v>
                </c:pt>
                <c:pt idx="5">
                  <c:v>حزيران -6</c:v>
                </c:pt>
                <c:pt idx="6">
                  <c:v>تموز -7</c:v>
                </c:pt>
                <c:pt idx="7">
                  <c:v>اب -8</c:v>
                </c:pt>
                <c:pt idx="8">
                  <c:v>ايلول -9</c:v>
                </c:pt>
                <c:pt idx="9">
                  <c:v>تشرين الاول -10</c:v>
                </c:pt>
                <c:pt idx="10">
                  <c:v>تشرين الثاني -11</c:v>
                </c:pt>
                <c:pt idx="11">
                  <c:v>كانون الثاني -12</c:v>
                </c:pt>
              </c:strCache>
            </c:strRef>
          </c:cat>
          <c:val>
            <c:numRef>
              <c:f>'2015'!$I$2:$I$13</c:f>
              <c:numCache>
                <c:formatCode>General</c:formatCode>
                <c:ptCount val="12"/>
                <c:pt idx="0">
                  <c:v>91120</c:v>
                </c:pt>
                <c:pt idx="1">
                  <c:v>82653</c:v>
                </c:pt>
                <c:pt idx="2">
                  <c:v>95607</c:v>
                </c:pt>
                <c:pt idx="3">
                  <c:v>91876</c:v>
                </c:pt>
                <c:pt idx="4">
                  <c:v>94632</c:v>
                </c:pt>
                <c:pt idx="5">
                  <c:v>103675</c:v>
                </c:pt>
                <c:pt idx="6">
                  <c:v>108575</c:v>
                </c:pt>
                <c:pt idx="7">
                  <c:v>104736</c:v>
                </c:pt>
                <c:pt idx="8">
                  <c:v>95412</c:v>
                </c:pt>
                <c:pt idx="9">
                  <c:v>99765</c:v>
                </c:pt>
                <c:pt idx="10">
                  <c:v>102666</c:v>
                </c:pt>
                <c:pt idx="11">
                  <c:v>102263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25856"/>
        <c:axId val="74427392"/>
      </c:barChart>
      <c:catAx>
        <c:axId val="7442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427392"/>
        <c:crosses val="autoZero"/>
        <c:auto val="1"/>
        <c:lblAlgn val="ctr"/>
        <c:lblOffset val="100"/>
        <c:noMultiLvlLbl val="0"/>
      </c:catAx>
      <c:valAx>
        <c:axId val="74427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ar-JO"/>
                  <a:t>كمية النفايات الواردة بالطن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4425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1259417</xdr:colOff>
      <xdr:row>27</xdr:row>
      <xdr:rowOff>63499</xdr:rowOff>
    </xdr:from>
    <xdr:to>
      <xdr:col>11</xdr:col>
      <xdr:colOff>21167</xdr:colOff>
      <xdr:row>58</xdr:row>
      <xdr:rowOff>105833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rightToLeft="1" view="pageLayout" zoomScaleNormal="100" workbookViewId="0">
      <selection activeCell="D18" sqref="D18"/>
    </sheetView>
  </sheetViews>
  <sheetFormatPr defaultRowHeight="15"/>
  <cols>
    <col min="1" max="1" width="5.5703125" customWidth="1"/>
    <col min="2" max="2" width="19.85546875" customWidth="1"/>
    <col min="4" max="4" width="13.140625" customWidth="1"/>
    <col min="9" max="9" width="11.140625" customWidth="1"/>
  </cols>
  <sheetData>
    <row r="1" spans="1:9" ht="39" thickTop="1" thickBot="1">
      <c r="A1" s="1"/>
      <c r="B1" s="15" t="s">
        <v>18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21" t="s">
        <v>16</v>
      </c>
    </row>
    <row r="2" spans="1:9" ht="21.75" thickTop="1" thickBot="1">
      <c r="A2" s="1">
        <v>1</v>
      </c>
      <c r="B2" s="15" t="s">
        <v>19</v>
      </c>
      <c r="C2" s="16">
        <v>2219</v>
      </c>
      <c r="D2" s="17">
        <v>64184</v>
      </c>
      <c r="E2" s="17">
        <v>1331</v>
      </c>
      <c r="F2" s="17">
        <v>12479</v>
      </c>
      <c r="G2" s="17">
        <v>5802</v>
      </c>
      <c r="H2" s="17">
        <v>544</v>
      </c>
      <c r="I2" s="22">
        <v>86559</v>
      </c>
    </row>
    <row r="3" spans="1:9" ht="21.75" thickTop="1" thickBot="1">
      <c r="A3" s="1">
        <v>2</v>
      </c>
      <c r="B3" s="15" t="s">
        <v>20</v>
      </c>
      <c r="C3" s="16">
        <v>4108</v>
      </c>
      <c r="D3" s="17">
        <v>55419</v>
      </c>
      <c r="E3" s="17">
        <v>1126</v>
      </c>
      <c r="F3" s="17">
        <v>12161</v>
      </c>
      <c r="G3" s="17">
        <v>5480</v>
      </c>
      <c r="H3" s="17">
        <v>600</v>
      </c>
      <c r="I3" s="22">
        <v>78894</v>
      </c>
    </row>
    <row r="4" spans="1:9" ht="21.75" thickTop="1" thickBot="1">
      <c r="A4" s="1">
        <v>3</v>
      </c>
      <c r="B4" s="15" t="s">
        <v>21</v>
      </c>
      <c r="C4" s="16">
        <v>10597</v>
      </c>
      <c r="D4" s="17">
        <v>60582</v>
      </c>
      <c r="E4" s="17">
        <v>1413</v>
      </c>
      <c r="F4" s="17">
        <v>11929</v>
      </c>
      <c r="G4" s="17">
        <v>6465</v>
      </c>
      <c r="H4" s="17">
        <v>1647</v>
      </c>
      <c r="I4" s="22">
        <v>92633</v>
      </c>
    </row>
    <row r="5" spans="1:9" ht="21.75" thickTop="1" thickBot="1">
      <c r="A5" s="1">
        <v>4</v>
      </c>
      <c r="B5" s="15" t="s">
        <v>22</v>
      </c>
      <c r="C5" s="16">
        <v>6875</v>
      </c>
      <c r="D5" s="17">
        <v>64898</v>
      </c>
      <c r="E5" s="17">
        <v>1301</v>
      </c>
      <c r="F5" s="17">
        <v>11734</v>
      </c>
      <c r="G5" s="17">
        <v>6451</v>
      </c>
      <c r="H5" s="17">
        <v>478</v>
      </c>
      <c r="I5" s="22">
        <v>91737</v>
      </c>
    </row>
    <row r="6" spans="1:9" ht="21.75" thickTop="1" thickBot="1">
      <c r="A6" s="1">
        <v>5</v>
      </c>
      <c r="B6" s="15" t="s">
        <v>23</v>
      </c>
      <c r="C6" s="16">
        <v>3024</v>
      </c>
      <c r="D6" s="17">
        <v>74070</v>
      </c>
      <c r="E6" s="17">
        <v>1183</v>
      </c>
      <c r="F6" s="17">
        <v>12076</v>
      </c>
      <c r="G6" s="17">
        <v>6507</v>
      </c>
      <c r="H6" s="17">
        <v>242</v>
      </c>
      <c r="I6" s="22">
        <v>97102</v>
      </c>
    </row>
    <row r="7" spans="1:9" ht="21.75" thickTop="1" thickBot="1">
      <c r="A7" s="1">
        <v>6</v>
      </c>
      <c r="B7" s="15" t="s">
        <v>24</v>
      </c>
      <c r="C7" s="16">
        <v>2956</v>
      </c>
      <c r="D7" s="17">
        <v>75144</v>
      </c>
      <c r="E7" s="17">
        <v>1325</v>
      </c>
      <c r="F7" s="17">
        <v>9542</v>
      </c>
      <c r="G7" s="17">
        <v>6679</v>
      </c>
      <c r="H7" s="17">
        <v>238</v>
      </c>
      <c r="I7" s="22">
        <v>95884</v>
      </c>
    </row>
    <row r="8" spans="1:9" ht="21.75" thickTop="1" thickBot="1">
      <c r="A8" s="1">
        <v>7</v>
      </c>
      <c r="B8" s="15" t="s">
        <v>25</v>
      </c>
      <c r="C8" s="16">
        <v>1815</v>
      </c>
      <c r="D8" s="17">
        <v>83681</v>
      </c>
      <c r="E8" s="17">
        <v>1152</v>
      </c>
      <c r="F8" s="17">
        <v>8852</v>
      </c>
      <c r="G8" s="17">
        <v>7367</v>
      </c>
      <c r="H8" s="17">
        <v>202</v>
      </c>
      <c r="I8" s="22">
        <v>103069</v>
      </c>
    </row>
    <row r="9" spans="1:9" ht="21.75" thickTop="1" thickBot="1">
      <c r="A9" s="1">
        <v>8</v>
      </c>
      <c r="B9" s="15" t="s">
        <v>26</v>
      </c>
      <c r="C9" s="16">
        <v>1124</v>
      </c>
      <c r="D9" s="17">
        <v>78492</v>
      </c>
      <c r="E9" s="17">
        <v>1396</v>
      </c>
      <c r="F9" s="17">
        <v>10550</v>
      </c>
      <c r="G9" s="17">
        <v>7373</v>
      </c>
      <c r="H9" s="17">
        <v>353</v>
      </c>
      <c r="I9" s="22">
        <v>99288</v>
      </c>
    </row>
    <row r="10" spans="1:9" ht="21.75" thickTop="1" thickBot="1">
      <c r="A10" s="1">
        <v>9</v>
      </c>
      <c r="B10" s="15" t="s">
        <v>27</v>
      </c>
      <c r="C10" s="12">
        <v>513</v>
      </c>
      <c r="D10" s="13">
        <v>76201</v>
      </c>
      <c r="E10" s="13">
        <v>1287</v>
      </c>
      <c r="F10" s="13">
        <v>10745</v>
      </c>
      <c r="G10" s="13">
        <v>5849</v>
      </c>
      <c r="H10" s="14">
        <v>253</v>
      </c>
      <c r="I10" s="23">
        <v>94848</v>
      </c>
    </row>
    <row r="11" spans="1:9" ht="21.75" thickTop="1" thickBot="1">
      <c r="A11" s="1">
        <v>10</v>
      </c>
      <c r="B11" s="15" t="s">
        <v>28</v>
      </c>
      <c r="C11" s="16">
        <v>392</v>
      </c>
      <c r="D11" s="17">
        <v>75176</v>
      </c>
      <c r="E11" s="17">
        <v>1306</v>
      </c>
      <c r="F11" s="17">
        <v>9134</v>
      </c>
      <c r="G11" s="17">
        <v>6961</v>
      </c>
      <c r="H11" s="17">
        <v>375</v>
      </c>
      <c r="I11" s="22">
        <v>93344</v>
      </c>
    </row>
    <row r="12" spans="1:9" ht="21.75" thickTop="1" thickBot="1">
      <c r="A12" s="1">
        <v>11</v>
      </c>
      <c r="B12" s="15" t="s">
        <v>29</v>
      </c>
      <c r="C12" s="16">
        <v>225</v>
      </c>
      <c r="D12" s="17">
        <v>73809</v>
      </c>
      <c r="E12" s="17">
        <v>1157</v>
      </c>
      <c r="F12" s="17">
        <v>9846</v>
      </c>
      <c r="G12" s="17">
        <v>6470</v>
      </c>
      <c r="H12" s="17">
        <v>0</v>
      </c>
      <c r="I12" s="22">
        <v>91507</v>
      </c>
    </row>
    <row r="13" spans="1:9" ht="21.75" thickTop="1" thickBot="1">
      <c r="A13" s="1">
        <v>12</v>
      </c>
      <c r="B13" s="15" t="s">
        <v>30</v>
      </c>
      <c r="C13" s="16">
        <v>170</v>
      </c>
      <c r="D13" s="17">
        <v>78467</v>
      </c>
      <c r="E13" s="17">
        <v>1342</v>
      </c>
      <c r="F13" s="17">
        <v>10580</v>
      </c>
      <c r="G13" s="17">
        <v>5570</v>
      </c>
      <c r="H13" s="17">
        <v>546</v>
      </c>
      <c r="I13" s="22">
        <v>96675</v>
      </c>
    </row>
    <row r="14" spans="1:9" ht="20.25" thickTop="1" thickBot="1">
      <c r="A14" s="60" t="s">
        <v>31</v>
      </c>
      <c r="B14" s="61"/>
      <c r="C14" s="24">
        <f t="shared" ref="C14:I14" si="0">SUM(C2:C13)</f>
        <v>34018</v>
      </c>
      <c r="D14" s="24">
        <f t="shared" si="0"/>
        <v>860123</v>
      </c>
      <c r="E14" s="24">
        <f t="shared" si="0"/>
        <v>15319</v>
      </c>
      <c r="F14" s="24">
        <f t="shared" si="0"/>
        <v>129628</v>
      </c>
      <c r="G14" s="24">
        <f t="shared" si="0"/>
        <v>76974</v>
      </c>
      <c r="H14" s="24">
        <f t="shared" si="0"/>
        <v>5478</v>
      </c>
      <c r="I14" s="24">
        <f t="shared" si="0"/>
        <v>1121540</v>
      </c>
    </row>
    <row r="15" spans="1:9" ht="15.75" thickTop="1"/>
    <row r="16" spans="1:9">
      <c r="D16" s="51"/>
    </row>
  </sheetData>
  <mergeCells count="1">
    <mergeCell ref="A14:B14"/>
  </mergeCells>
  <pageMargins left="0.30208333333333331" right="0.21875" top="0.75" bottom="0.75" header="0.3" footer="0.3"/>
  <pageSetup orientation="landscape" r:id="rId1"/>
  <headerFooter>
    <oddHeader>&amp;C&amp;"AmmanV3 Sans Bold,عادي"&amp;14كمية النفايات الواردة لمكب الغباوي في عام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Layout" zoomScale="90" zoomScaleNormal="100" zoomScalePageLayoutView="90" workbookViewId="0">
      <selection activeCell="D19" sqref="D17:D19"/>
    </sheetView>
  </sheetViews>
  <sheetFormatPr defaultRowHeight="15"/>
  <cols>
    <col min="1" max="1" width="5" customWidth="1"/>
    <col min="2" max="2" width="18.140625" customWidth="1"/>
    <col min="3" max="4" width="12.140625" customWidth="1"/>
    <col min="5" max="5" width="11.42578125" bestFit="1" customWidth="1"/>
    <col min="6" max="6" width="11.42578125" customWidth="1"/>
    <col min="7" max="7" width="10.140625" customWidth="1"/>
    <col min="8" max="8" width="9.140625" customWidth="1"/>
    <col min="9" max="9" width="12.42578125" customWidth="1"/>
  </cols>
  <sheetData>
    <row r="1" spans="1:9" ht="41.25" thickBot="1">
      <c r="A1" s="1"/>
      <c r="B1" s="2" t="s">
        <v>33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11" t="s">
        <v>16</v>
      </c>
    </row>
    <row r="2" spans="1:9" ht="21.75" thickTop="1" thickBot="1">
      <c r="A2" s="3">
        <v>1</v>
      </c>
      <c r="B2" s="4" t="s">
        <v>32</v>
      </c>
      <c r="C2" s="4">
        <v>505</v>
      </c>
      <c r="D2" s="4">
        <v>73401</v>
      </c>
      <c r="E2" s="4">
        <v>1342</v>
      </c>
      <c r="F2" s="4">
        <v>8811</v>
      </c>
      <c r="G2" s="4">
        <v>6877</v>
      </c>
      <c r="H2" s="4">
        <v>184</v>
      </c>
      <c r="I2" s="19">
        <v>91120</v>
      </c>
    </row>
    <row r="3" spans="1:9" ht="21.75" thickTop="1" thickBot="1">
      <c r="A3" s="3">
        <v>2</v>
      </c>
      <c r="B3" s="4" t="s">
        <v>1</v>
      </c>
      <c r="C3" s="4">
        <v>481</v>
      </c>
      <c r="D3" s="4">
        <v>65600</v>
      </c>
      <c r="E3" s="4">
        <v>1130</v>
      </c>
      <c r="F3" s="4">
        <v>9372</v>
      </c>
      <c r="G3" s="4">
        <v>5413</v>
      </c>
      <c r="H3" s="4">
        <v>657</v>
      </c>
      <c r="I3" s="19">
        <v>82653</v>
      </c>
    </row>
    <row r="4" spans="1:9" ht="21.75" thickTop="1" thickBot="1">
      <c r="A4" s="3">
        <v>3</v>
      </c>
      <c r="B4" s="4" t="s">
        <v>35</v>
      </c>
      <c r="C4" s="4">
        <v>697</v>
      </c>
      <c r="D4" s="4">
        <v>76752</v>
      </c>
      <c r="E4" s="4">
        <v>1511</v>
      </c>
      <c r="F4" s="4">
        <v>9801</v>
      </c>
      <c r="G4" s="4">
        <v>6717</v>
      </c>
      <c r="H4" s="4">
        <v>129</v>
      </c>
      <c r="I4" s="19">
        <v>95607</v>
      </c>
    </row>
    <row r="5" spans="1:9" ht="21.75" thickTop="1" thickBot="1">
      <c r="A5" s="3">
        <v>4</v>
      </c>
      <c r="B5" s="4" t="s">
        <v>2</v>
      </c>
      <c r="C5" s="4">
        <v>825</v>
      </c>
      <c r="D5" s="4">
        <v>74811</v>
      </c>
      <c r="E5" s="4">
        <v>1508</v>
      </c>
      <c r="F5" s="4">
        <v>10814</v>
      </c>
      <c r="G5" s="4">
        <v>3531</v>
      </c>
      <c r="H5" s="4">
        <v>387</v>
      </c>
      <c r="I5" s="19">
        <v>91876</v>
      </c>
    </row>
    <row r="6" spans="1:9" ht="21.75" thickTop="1" thickBot="1">
      <c r="A6" s="3">
        <v>5</v>
      </c>
      <c r="B6" s="4" t="s">
        <v>3</v>
      </c>
      <c r="C6" s="4">
        <v>802</v>
      </c>
      <c r="D6" s="4">
        <v>82543</v>
      </c>
      <c r="E6" s="4">
        <v>2363</v>
      </c>
      <c r="F6" s="4">
        <v>6667</v>
      </c>
      <c r="G6" s="4">
        <v>1957</v>
      </c>
      <c r="H6" s="4">
        <v>300</v>
      </c>
      <c r="I6" s="19">
        <v>94632</v>
      </c>
    </row>
    <row r="7" spans="1:9" ht="21.75" thickTop="1" thickBot="1">
      <c r="A7" s="3">
        <v>6</v>
      </c>
      <c r="B7" s="4" t="s">
        <v>4</v>
      </c>
      <c r="C7" s="4">
        <v>1196</v>
      </c>
      <c r="D7" s="4">
        <v>84580</v>
      </c>
      <c r="E7" s="4">
        <v>2504</v>
      </c>
      <c r="F7" s="4">
        <v>14964</v>
      </c>
      <c r="G7" s="4">
        <v>229</v>
      </c>
      <c r="H7" s="4">
        <v>202</v>
      </c>
      <c r="I7" s="19">
        <v>103675</v>
      </c>
    </row>
    <row r="8" spans="1:9" ht="21.75" thickTop="1" thickBot="1">
      <c r="A8" s="3">
        <v>7</v>
      </c>
      <c r="B8" s="4" t="s">
        <v>6</v>
      </c>
      <c r="C8" s="4">
        <v>1159</v>
      </c>
      <c r="D8" s="4">
        <v>91506</v>
      </c>
      <c r="E8" s="4">
        <v>2344</v>
      </c>
      <c r="F8" s="4">
        <v>12734</v>
      </c>
      <c r="G8" s="4">
        <v>540</v>
      </c>
      <c r="H8" s="4">
        <v>292</v>
      </c>
      <c r="I8" s="19">
        <v>108575</v>
      </c>
    </row>
    <row r="9" spans="1:9" ht="21.75" thickTop="1" thickBot="1">
      <c r="A9" s="3">
        <v>8</v>
      </c>
      <c r="B9" s="4" t="s">
        <v>5</v>
      </c>
      <c r="C9" s="4">
        <v>6408</v>
      </c>
      <c r="D9" s="4">
        <v>80708</v>
      </c>
      <c r="E9" s="4">
        <v>2874</v>
      </c>
      <c r="F9" s="4">
        <v>14133</v>
      </c>
      <c r="G9" s="4">
        <v>219</v>
      </c>
      <c r="H9" s="4">
        <v>394</v>
      </c>
      <c r="I9" s="19">
        <v>104736</v>
      </c>
    </row>
    <row r="10" spans="1:9" ht="21.75" thickTop="1" thickBot="1">
      <c r="A10" s="3">
        <v>9</v>
      </c>
      <c r="B10" s="4" t="s">
        <v>7</v>
      </c>
      <c r="C10" s="4">
        <v>1343</v>
      </c>
      <c r="D10" s="4">
        <v>78809</v>
      </c>
      <c r="E10" s="4">
        <v>2507</v>
      </c>
      <c r="F10" s="4">
        <v>11387</v>
      </c>
      <c r="G10" s="4">
        <v>1050</v>
      </c>
      <c r="H10" s="4">
        <v>316</v>
      </c>
      <c r="I10" s="19">
        <v>95412</v>
      </c>
    </row>
    <row r="11" spans="1:9" ht="21.75" thickTop="1" thickBot="1">
      <c r="A11" s="3">
        <v>10</v>
      </c>
      <c r="B11" s="4" t="s">
        <v>9</v>
      </c>
      <c r="C11" s="4">
        <v>1116</v>
      </c>
      <c r="D11" s="4">
        <v>79342</v>
      </c>
      <c r="E11" s="4">
        <v>2970</v>
      </c>
      <c r="F11" s="4">
        <v>13081</v>
      </c>
      <c r="G11" s="4">
        <v>2748</v>
      </c>
      <c r="H11" s="4">
        <v>508</v>
      </c>
      <c r="I11" s="19">
        <f>SUM(C11:H11)</f>
        <v>99765</v>
      </c>
    </row>
    <row r="12" spans="1:9" ht="21.75" thickTop="1" thickBot="1">
      <c r="A12" s="3">
        <v>11</v>
      </c>
      <c r="B12" s="4" t="s">
        <v>8</v>
      </c>
      <c r="C12" s="4">
        <v>1180</v>
      </c>
      <c r="D12" s="4">
        <v>79449</v>
      </c>
      <c r="E12" s="4">
        <v>2869</v>
      </c>
      <c r="F12" s="4">
        <v>12760</v>
      </c>
      <c r="G12" s="4">
        <v>6237</v>
      </c>
      <c r="H12" s="4">
        <v>171</v>
      </c>
      <c r="I12" s="19">
        <f>SUM(C12:H12)</f>
        <v>102666</v>
      </c>
    </row>
    <row r="13" spans="1:9" ht="21.75" thickTop="1" thickBot="1">
      <c r="A13" s="5">
        <v>12</v>
      </c>
      <c r="B13" s="6" t="s">
        <v>0</v>
      </c>
      <c r="C13" s="6">
        <v>1827</v>
      </c>
      <c r="D13" s="6">
        <v>76799</v>
      </c>
      <c r="E13" s="6">
        <v>2787</v>
      </c>
      <c r="F13" s="6">
        <v>14450</v>
      </c>
      <c r="G13" s="6">
        <v>5912</v>
      </c>
      <c r="H13" s="6">
        <v>488</v>
      </c>
      <c r="I13" s="20">
        <f>SUM(C13:H13)</f>
        <v>102263</v>
      </c>
    </row>
    <row r="14" spans="1:9" ht="21.75" thickTop="1" thickBot="1">
      <c r="A14" s="62" t="s">
        <v>16</v>
      </c>
      <c r="B14" s="63"/>
      <c r="C14" s="7">
        <f>SUM(C2:C13)</f>
        <v>17539</v>
      </c>
      <c r="D14" s="7">
        <f t="shared" ref="D14:I14" si="0">SUM(D2:D13)</f>
        <v>944300</v>
      </c>
      <c r="E14" s="7">
        <f t="shared" si="0"/>
        <v>26709</v>
      </c>
      <c r="F14" s="7">
        <f t="shared" si="0"/>
        <v>138974</v>
      </c>
      <c r="G14" s="7">
        <f t="shared" si="0"/>
        <v>41430</v>
      </c>
      <c r="H14" s="7">
        <f t="shared" si="0"/>
        <v>4028</v>
      </c>
      <c r="I14" s="7">
        <f t="shared" si="0"/>
        <v>1172980</v>
      </c>
    </row>
    <row r="15" spans="1:9" ht="21.75" thickTop="1" thickBot="1">
      <c r="A15" s="64" t="s">
        <v>17</v>
      </c>
      <c r="B15" s="65"/>
      <c r="C15" s="8">
        <f>C14/I14*100%</f>
        <v>1.4952514109362479E-2</v>
      </c>
      <c r="D15" s="9">
        <f>D14/I14*100%</f>
        <v>0.80504356425514501</v>
      </c>
      <c r="E15" s="8">
        <f>E14/I14*100%</f>
        <v>2.277020921072823E-2</v>
      </c>
      <c r="F15" s="8">
        <f>F14/I14*100%</f>
        <v>0.11847942846425344</v>
      </c>
      <c r="G15" s="9">
        <f>G14/I14*100%</f>
        <v>3.5320295316203176E-2</v>
      </c>
      <c r="H15" s="8">
        <f>H14/I14*100%</f>
        <v>3.4339886443076608E-3</v>
      </c>
      <c r="I15" s="10"/>
    </row>
    <row r="16" spans="1:9" ht="21.75" customHeight="1" thickTop="1" thickBot="1">
      <c r="A16" s="62" t="s">
        <v>34</v>
      </c>
      <c r="B16" s="63"/>
      <c r="C16" s="25">
        <f>C14/365</f>
        <v>48.052054794520551</v>
      </c>
      <c r="D16" s="25">
        <f t="shared" ref="D16:I16" si="1">D14/365</f>
        <v>2587.1232876712329</v>
      </c>
      <c r="E16" s="25">
        <f t="shared" si="1"/>
        <v>73.175342465753431</v>
      </c>
      <c r="F16" s="25">
        <f t="shared" si="1"/>
        <v>380.75068493150684</v>
      </c>
      <c r="G16" s="25">
        <f t="shared" si="1"/>
        <v>113.50684931506849</v>
      </c>
      <c r="H16" s="25">
        <f t="shared" si="1"/>
        <v>11.035616438356165</v>
      </c>
      <c r="I16" s="25">
        <f t="shared" si="1"/>
        <v>3213.6438356164385</v>
      </c>
    </row>
    <row r="17" ht="15.75" thickTop="1"/>
  </sheetData>
  <mergeCells count="3">
    <mergeCell ref="A14:B14"/>
    <mergeCell ref="A15:B15"/>
    <mergeCell ref="A16:B16"/>
  </mergeCells>
  <pageMargins left="0.25" right="0.25" top="0.75" bottom="0.75" header="0.3" footer="0.3"/>
  <pageSetup paperSize="9" orientation="landscape" horizontalDpi="200" verticalDpi="200" r:id="rId1"/>
  <headerFooter>
    <oddHeader>&amp;C&amp;"AmmanV3 Sans Bold,عادي"&amp;16كمية النفايات الواردة لمكب الغباوي في عام 2015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view="pageLayout" zoomScale="90" zoomScaleNormal="100" zoomScalePageLayoutView="90" workbookViewId="0">
      <selection activeCell="C17" sqref="C17"/>
    </sheetView>
  </sheetViews>
  <sheetFormatPr defaultRowHeight="15"/>
  <cols>
    <col min="1" max="1" width="5" customWidth="1"/>
    <col min="2" max="2" width="18.140625" customWidth="1"/>
    <col min="3" max="4" width="12.140625" customWidth="1"/>
    <col min="5" max="5" width="11.42578125" bestFit="1" customWidth="1"/>
    <col min="6" max="6" width="11.42578125" customWidth="1"/>
    <col min="7" max="7" width="10.140625" customWidth="1"/>
    <col min="8" max="8" width="9.140625" customWidth="1"/>
    <col min="9" max="9" width="12.42578125" customWidth="1"/>
  </cols>
  <sheetData>
    <row r="1" spans="1:11" ht="34.5">
      <c r="A1" s="26"/>
      <c r="B1" s="26" t="s">
        <v>36</v>
      </c>
      <c r="C1" s="26" t="s">
        <v>37</v>
      </c>
      <c r="D1" s="26" t="s">
        <v>38</v>
      </c>
      <c r="E1" s="26" t="s">
        <v>39</v>
      </c>
      <c r="F1" s="26" t="s">
        <v>40</v>
      </c>
      <c r="G1" s="26" t="s">
        <v>12</v>
      </c>
      <c r="H1" s="26" t="s">
        <v>41</v>
      </c>
      <c r="I1" s="26" t="s">
        <v>42</v>
      </c>
      <c r="J1" s="26" t="s">
        <v>43</v>
      </c>
      <c r="K1" s="26" t="s">
        <v>44</v>
      </c>
    </row>
    <row r="2" spans="1:11" ht="24.75" customHeight="1">
      <c r="A2" s="48">
        <v>1</v>
      </c>
      <c r="B2" s="49" t="s">
        <v>45</v>
      </c>
      <c r="C2" s="48">
        <v>80575</v>
      </c>
      <c r="D2" s="48">
        <v>3</v>
      </c>
      <c r="E2" s="48">
        <v>1145</v>
      </c>
      <c r="F2" s="48">
        <v>175</v>
      </c>
      <c r="G2" s="48">
        <v>3019</v>
      </c>
      <c r="H2" s="48">
        <v>11482</v>
      </c>
      <c r="I2" s="48">
        <v>5637</v>
      </c>
      <c r="J2" s="48">
        <v>337</v>
      </c>
      <c r="K2" s="48">
        <f>SUM(C2:J2)</f>
        <v>102373</v>
      </c>
    </row>
    <row r="3" spans="1:11" ht="28.5" customHeight="1">
      <c r="A3" s="26">
        <v>2</v>
      </c>
      <c r="B3" s="27" t="s">
        <v>46</v>
      </c>
      <c r="C3" s="26">
        <v>77873</v>
      </c>
      <c r="D3" s="26">
        <v>19</v>
      </c>
      <c r="E3" s="26">
        <v>958</v>
      </c>
      <c r="F3" s="26">
        <v>284</v>
      </c>
      <c r="G3" s="26">
        <v>2714</v>
      </c>
      <c r="H3" s="26">
        <v>11253</v>
      </c>
      <c r="I3" s="26">
        <v>5985</v>
      </c>
      <c r="J3" s="26">
        <v>240</v>
      </c>
      <c r="K3" s="26">
        <f t="shared" ref="K3:K7" si="0">SUM(C3:J3)</f>
        <v>99326</v>
      </c>
    </row>
    <row r="4" spans="1:11" ht="28.5" customHeight="1">
      <c r="A4" s="48">
        <v>3</v>
      </c>
      <c r="B4" s="49" t="s">
        <v>47</v>
      </c>
      <c r="C4" s="48">
        <v>84731</v>
      </c>
      <c r="D4" s="48">
        <v>4</v>
      </c>
      <c r="E4" s="48">
        <v>1047</v>
      </c>
      <c r="F4" s="48">
        <v>465</v>
      </c>
      <c r="G4" s="48">
        <v>2535</v>
      </c>
      <c r="H4" s="48">
        <v>12668</v>
      </c>
      <c r="I4" s="48">
        <v>6861</v>
      </c>
      <c r="J4" s="48">
        <v>329</v>
      </c>
      <c r="K4" s="48">
        <f t="shared" si="0"/>
        <v>108640</v>
      </c>
    </row>
    <row r="5" spans="1:11" ht="28.5" customHeight="1">
      <c r="A5" s="26">
        <v>4</v>
      </c>
      <c r="B5" s="27" t="s">
        <v>48</v>
      </c>
      <c r="C5" s="26">
        <v>85252</v>
      </c>
      <c r="D5" s="26">
        <v>117</v>
      </c>
      <c r="E5" s="26">
        <v>1537</v>
      </c>
      <c r="F5" s="26">
        <v>419</v>
      </c>
      <c r="G5" s="26">
        <v>2748</v>
      </c>
      <c r="H5" s="26">
        <v>12620</v>
      </c>
      <c r="I5" s="26">
        <v>6769</v>
      </c>
      <c r="J5" s="26">
        <v>533</v>
      </c>
      <c r="K5" s="26">
        <f t="shared" si="0"/>
        <v>109995</v>
      </c>
    </row>
    <row r="6" spans="1:11" ht="28.5" customHeight="1">
      <c r="A6" s="48">
        <v>5</v>
      </c>
      <c r="B6" s="49" t="s">
        <v>49</v>
      </c>
      <c r="C6" s="48">
        <v>88340</v>
      </c>
      <c r="D6" s="48">
        <v>137</v>
      </c>
      <c r="E6" s="48">
        <v>5449</v>
      </c>
      <c r="F6" s="48">
        <v>583</v>
      </c>
      <c r="G6" s="48">
        <v>3190</v>
      </c>
      <c r="H6" s="48">
        <v>14230</v>
      </c>
      <c r="I6" s="48">
        <v>7730</v>
      </c>
      <c r="J6" s="48">
        <v>318</v>
      </c>
      <c r="K6" s="48">
        <f t="shared" si="0"/>
        <v>119977</v>
      </c>
    </row>
    <row r="7" spans="1:11" ht="28.5" customHeight="1">
      <c r="A7" s="26">
        <v>6</v>
      </c>
      <c r="B7" s="27" t="s">
        <v>50</v>
      </c>
      <c r="C7" s="26">
        <v>93502</v>
      </c>
      <c r="D7" s="26">
        <v>367</v>
      </c>
      <c r="E7" s="26">
        <v>4603</v>
      </c>
      <c r="F7" s="26">
        <v>808</v>
      </c>
      <c r="G7" s="26">
        <v>2683</v>
      </c>
      <c r="H7" s="26">
        <v>14740</v>
      </c>
      <c r="I7" s="26">
        <v>8040</v>
      </c>
      <c r="J7" s="26">
        <v>190</v>
      </c>
      <c r="K7" s="26">
        <f t="shared" si="0"/>
        <v>124933</v>
      </c>
    </row>
    <row r="8" spans="1:11" ht="28.5" customHeight="1">
      <c r="A8" s="48">
        <v>7</v>
      </c>
      <c r="B8" s="49" t="s">
        <v>51</v>
      </c>
      <c r="C8" s="48">
        <v>95376</v>
      </c>
      <c r="D8" s="48">
        <v>325</v>
      </c>
      <c r="E8" s="48">
        <v>2858</v>
      </c>
      <c r="F8" s="48">
        <v>600</v>
      </c>
      <c r="G8" s="48">
        <v>3191</v>
      </c>
      <c r="H8" s="48">
        <v>12865</v>
      </c>
      <c r="I8" s="48">
        <v>6972</v>
      </c>
      <c r="J8" s="48">
        <v>124</v>
      </c>
      <c r="K8" s="48">
        <v>122311</v>
      </c>
    </row>
    <row r="9" spans="1:11" ht="28.5" customHeight="1">
      <c r="A9" s="26">
        <v>8</v>
      </c>
      <c r="B9" s="28" t="s">
        <v>52</v>
      </c>
      <c r="C9" s="26">
        <v>89302</v>
      </c>
      <c r="D9" s="26">
        <v>329</v>
      </c>
      <c r="E9" s="26">
        <v>2647</v>
      </c>
      <c r="F9" s="26">
        <v>615</v>
      </c>
      <c r="G9" s="26">
        <v>3854</v>
      </c>
      <c r="H9" s="26">
        <v>14794</v>
      </c>
      <c r="I9" s="26">
        <v>7509</v>
      </c>
      <c r="J9" s="26">
        <v>341</v>
      </c>
      <c r="K9" s="26">
        <v>119391</v>
      </c>
    </row>
    <row r="10" spans="1:11" ht="28.5" customHeight="1">
      <c r="A10" s="31">
        <v>9</v>
      </c>
      <c r="B10" s="49" t="s">
        <v>53</v>
      </c>
      <c r="C10" s="48">
        <v>83072</v>
      </c>
      <c r="D10" s="48">
        <v>750</v>
      </c>
      <c r="E10" s="48">
        <v>2966</v>
      </c>
      <c r="F10" s="48">
        <v>450</v>
      </c>
      <c r="G10" s="48">
        <v>3342</v>
      </c>
      <c r="H10" s="48">
        <v>14871</v>
      </c>
      <c r="I10" s="48">
        <v>8253</v>
      </c>
      <c r="J10" s="48">
        <v>317</v>
      </c>
      <c r="K10" s="48">
        <v>114021</v>
      </c>
    </row>
    <row r="11" spans="1:11" ht="28.5" customHeight="1">
      <c r="A11" s="29">
        <v>10</v>
      </c>
      <c r="B11" s="27" t="s">
        <v>54</v>
      </c>
      <c r="C11" s="26">
        <v>82126</v>
      </c>
      <c r="D11" s="26">
        <v>294</v>
      </c>
      <c r="E11" s="26">
        <v>2525</v>
      </c>
      <c r="F11" s="26">
        <v>482</v>
      </c>
      <c r="G11" s="26">
        <v>3958</v>
      </c>
      <c r="H11" s="26">
        <v>13036</v>
      </c>
      <c r="I11" s="26">
        <v>8666</v>
      </c>
      <c r="J11" s="26">
        <v>181</v>
      </c>
      <c r="K11" s="26">
        <f>SUM(C11:J11)</f>
        <v>111268</v>
      </c>
    </row>
    <row r="12" spans="1:11" ht="28.5" customHeight="1">
      <c r="A12" s="48">
        <v>11</v>
      </c>
      <c r="B12" s="49" t="s">
        <v>55</v>
      </c>
      <c r="C12" s="48">
        <v>79173</v>
      </c>
      <c r="D12" s="48">
        <v>252</v>
      </c>
      <c r="E12" s="48">
        <v>2219</v>
      </c>
      <c r="F12" s="48">
        <v>535</v>
      </c>
      <c r="G12" s="48">
        <v>3189</v>
      </c>
      <c r="H12" s="48">
        <v>12624</v>
      </c>
      <c r="I12" s="48">
        <v>6125</v>
      </c>
      <c r="J12" s="48">
        <v>239</v>
      </c>
      <c r="K12" s="48">
        <f>SUM(C12:J12)</f>
        <v>104356</v>
      </c>
    </row>
    <row r="13" spans="1:11" ht="28.5" customHeight="1">
      <c r="A13" s="26">
        <v>12</v>
      </c>
      <c r="B13" s="28" t="s">
        <v>56</v>
      </c>
      <c r="C13" s="26">
        <v>81272</v>
      </c>
      <c r="D13" s="26">
        <v>129</v>
      </c>
      <c r="E13" s="26">
        <v>2288</v>
      </c>
      <c r="F13" s="26">
        <v>392</v>
      </c>
      <c r="G13" s="26">
        <v>3070</v>
      </c>
      <c r="H13" s="26">
        <v>11561</v>
      </c>
      <c r="I13" s="26">
        <v>8282</v>
      </c>
      <c r="J13" s="26">
        <v>432</v>
      </c>
      <c r="K13" s="26">
        <f>SUM(C13:J13)</f>
        <v>107426</v>
      </c>
    </row>
    <row r="14" spans="1:11" ht="26.25" customHeight="1">
      <c r="A14" s="66" t="s">
        <v>44</v>
      </c>
      <c r="B14" s="67"/>
      <c r="C14" s="30">
        <f>SUM(C2:C13)</f>
        <v>1020594</v>
      </c>
      <c r="D14" s="30">
        <f t="shared" ref="D14:K14" si="1">SUM(D2:D13)</f>
        <v>2726</v>
      </c>
      <c r="E14" s="30">
        <f t="shared" si="1"/>
        <v>30242</v>
      </c>
      <c r="F14" s="30">
        <f t="shared" si="1"/>
        <v>5808</v>
      </c>
      <c r="G14" s="30">
        <f t="shared" si="1"/>
        <v>37493</v>
      </c>
      <c r="H14" s="30">
        <f t="shared" si="1"/>
        <v>156744</v>
      </c>
      <c r="I14" s="30">
        <f t="shared" si="1"/>
        <v>86829</v>
      </c>
      <c r="J14" s="30">
        <f t="shared" si="1"/>
        <v>3581</v>
      </c>
      <c r="K14" s="30">
        <f t="shared" si="1"/>
        <v>1344017</v>
      </c>
    </row>
    <row r="15" spans="1:11" ht="22.5" customHeight="1">
      <c r="A15" s="68" t="s">
        <v>34</v>
      </c>
      <c r="B15" s="69"/>
      <c r="C15" s="32">
        <f>C14/365</f>
        <v>2796.1479452054796</v>
      </c>
      <c r="D15" s="32">
        <f t="shared" ref="D15:K15" si="2">D14/365</f>
        <v>7.4684931506849317</v>
      </c>
      <c r="E15" s="32">
        <f t="shared" si="2"/>
        <v>82.854794520547941</v>
      </c>
      <c r="F15" s="32">
        <f t="shared" si="2"/>
        <v>15.912328767123288</v>
      </c>
      <c r="G15" s="32">
        <f t="shared" si="2"/>
        <v>102.72054794520548</v>
      </c>
      <c r="H15" s="32">
        <f t="shared" si="2"/>
        <v>429.43561643835619</v>
      </c>
      <c r="I15" s="32">
        <f t="shared" si="2"/>
        <v>237.8876712328767</v>
      </c>
      <c r="J15" s="32">
        <f t="shared" si="2"/>
        <v>9.8109589041095884</v>
      </c>
      <c r="K15" s="32">
        <f t="shared" si="2"/>
        <v>3682.2383561643837</v>
      </c>
    </row>
    <row r="16" spans="1:11" ht="39.75" customHeight="1">
      <c r="A16" s="70" t="s">
        <v>57</v>
      </c>
      <c r="B16" s="71"/>
      <c r="C16" s="33">
        <f>C14*100%/K14</f>
        <v>0.75936093070251343</v>
      </c>
      <c r="D16" s="33">
        <f>D14*100%/K14</f>
        <v>2.0282481545992352E-3</v>
      </c>
      <c r="E16" s="33">
        <f>E14*100%/K14</f>
        <v>2.2501203481801197E-2</v>
      </c>
      <c r="F16" s="33">
        <f>F14*100%/K14</f>
        <v>4.3213739111930879E-3</v>
      </c>
      <c r="G16" s="33">
        <f>G14*100%/K14</f>
        <v>2.7896224526921906E-2</v>
      </c>
      <c r="H16" s="33">
        <f>H14*100%/K14</f>
        <v>0.11662352485124816</v>
      </c>
      <c r="I16" s="33">
        <f>I14*100%/K14</f>
        <v>6.4604093549411948E-2</v>
      </c>
      <c r="J16" s="33">
        <f>J14*100%/K14</f>
        <v>2.6644008223110274E-3</v>
      </c>
      <c r="K16" s="34"/>
    </row>
  </sheetData>
  <mergeCells count="3">
    <mergeCell ref="A14:B14"/>
    <mergeCell ref="A15:B15"/>
    <mergeCell ref="A16:B16"/>
  </mergeCells>
  <pageMargins left="0.25" right="0.25" top="0.75" bottom="0.75" header="0.3" footer="0.3"/>
  <pageSetup paperSize="9" orientation="landscape" r:id="rId1"/>
  <headerFooter>
    <oddHeader>&amp;C&amp;"AmmanV3 Sans Bold,Regular"&amp;16كمية النفايات الواردة لمكب الغباوي في عام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rightToLeft="1" view="pageLayout" zoomScale="90" zoomScaleNormal="100" zoomScalePageLayoutView="90" workbookViewId="0">
      <selection activeCell="H7" sqref="H7"/>
    </sheetView>
  </sheetViews>
  <sheetFormatPr defaultRowHeight="15"/>
  <cols>
    <col min="1" max="1" width="5" customWidth="1"/>
    <col min="2" max="2" width="14.42578125" customWidth="1"/>
    <col min="3" max="4" width="10.140625" customWidth="1"/>
    <col min="5" max="6" width="9.42578125" customWidth="1"/>
    <col min="7" max="7" width="8.5703125" customWidth="1"/>
    <col min="8" max="8" width="6.85546875" customWidth="1"/>
    <col min="9" max="9" width="7.7109375" customWidth="1"/>
  </cols>
  <sheetData>
    <row r="1" spans="1:14" ht="34.5">
      <c r="A1" s="26"/>
      <c r="B1" s="26" t="s">
        <v>58</v>
      </c>
      <c r="C1" s="26" t="s">
        <v>37</v>
      </c>
      <c r="D1" s="26" t="s">
        <v>59</v>
      </c>
      <c r="E1" s="35" t="s">
        <v>60</v>
      </c>
      <c r="F1" s="26" t="s">
        <v>61</v>
      </c>
      <c r="G1" s="26" t="s">
        <v>62</v>
      </c>
      <c r="H1" s="26" t="s">
        <v>63</v>
      </c>
      <c r="I1" s="26" t="s">
        <v>41</v>
      </c>
      <c r="J1" s="26" t="s">
        <v>42</v>
      </c>
      <c r="K1" s="26" t="s">
        <v>40</v>
      </c>
      <c r="L1" s="26" t="s">
        <v>64</v>
      </c>
      <c r="M1" s="26" t="s">
        <v>65</v>
      </c>
      <c r="N1" s="36" t="s">
        <v>44</v>
      </c>
    </row>
    <row r="2" spans="1:14" ht="17.25">
      <c r="A2" s="26">
        <v>1</v>
      </c>
      <c r="B2" s="26" t="s">
        <v>66</v>
      </c>
      <c r="C2" s="26">
        <v>81215</v>
      </c>
      <c r="D2" s="26">
        <v>139</v>
      </c>
      <c r="E2" s="26">
        <v>0</v>
      </c>
      <c r="F2" s="26">
        <v>1085</v>
      </c>
      <c r="G2" s="26">
        <v>1120</v>
      </c>
      <c r="H2" s="26">
        <v>2569</v>
      </c>
      <c r="I2" s="26">
        <v>13085</v>
      </c>
      <c r="J2" s="26">
        <v>8929</v>
      </c>
      <c r="K2" s="26">
        <v>371</v>
      </c>
      <c r="L2" s="26">
        <v>774</v>
      </c>
      <c r="M2" s="36">
        <v>532</v>
      </c>
      <c r="N2" s="36">
        <v>109819</v>
      </c>
    </row>
    <row r="3" spans="1:14" ht="17.25">
      <c r="A3" s="37">
        <v>2</v>
      </c>
      <c r="B3" s="37" t="s">
        <v>67</v>
      </c>
      <c r="C3" s="37">
        <v>73270</v>
      </c>
      <c r="D3" s="37">
        <v>118</v>
      </c>
      <c r="E3" s="37">
        <v>0</v>
      </c>
      <c r="F3" s="37">
        <v>1079</v>
      </c>
      <c r="G3" s="37">
        <v>1022</v>
      </c>
      <c r="H3" s="37">
        <v>2589</v>
      </c>
      <c r="I3" s="37">
        <v>12386</v>
      </c>
      <c r="J3" s="37">
        <v>7815</v>
      </c>
      <c r="K3" s="37">
        <v>371</v>
      </c>
      <c r="L3" s="37">
        <v>207</v>
      </c>
      <c r="M3" s="37">
        <v>712</v>
      </c>
      <c r="N3" s="37">
        <v>99569</v>
      </c>
    </row>
    <row r="4" spans="1:14" ht="17.25">
      <c r="A4" s="26">
        <v>3</v>
      </c>
      <c r="B4" s="26" t="s">
        <v>68</v>
      </c>
      <c r="C4" s="38">
        <v>83892</v>
      </c>
      <c r="D4" s="38">
        <v>256</v>
      </c>
      <c r="E4" s="38">
        <v>0</v>
      </c>
      <c r="F4" s="38">
        <v>1102</v>
      </c>
      <c r="G4" s="38">
        <v>1132</v>
      </c>
      <c r="H4" s="38">
        <v>3089</v>
      </c>
      <c r="I4" s="38">
        <v>13405</v>
      </c>
      <c r="J4" s="38">
        <v>10271</v>
      </c>
      <c r="K4" s="38">
        <v>389</v>
      </c>
      <c r="L4" s="38">
        <v>424</v>
      </c>
      <c r="M4" s="38">
        <v>1274</v>
      </c>
      <c r="N4" s="36">
        <v>115234</v>
      </c>
    </row>
    <row r="5" spans="1:14" ht="17.25">
      <c r="A5" s="37">
        <v>4</v>
      </c>
      <c r="B5" s="37" t="s">
        <v>69</v>
      </c>
      <c r="C5" s="39">
        <v>83710</v>
      </c>
      <c r="D5" s="39">
        <v>271</v>
      </c>
      <c r="E5" s="39">
        <v>1107</v>
      </c>
      <c r="F5" s="39">
        <v>994</v>
      </c>
      <c r="G5" s="39">
        <v>363</v>
      </c>
      <c r="H5" s="39">
        <v>3033</v>
      </c>
      <c r="I5" s="39">
        <v>12113</v>
      </c>
      <c r="J5" s="39">
        <v>8584</v>
      </c>
      <c r="K5" s="39">
        <v>452</v>
      </c>
      <c r="L5" s="39">
        <v>261</v>
      </c>
      <c r="M5" s="39">
        <v>424</v>
      </c>
      <c r="N5" s="39">
        <v>111312</v>
      </c>
    </row>
    <row r="6" spans="1:14" ht="17.25">
      <c r="A6" s="36">
        <v>5</v>
      </c>
      <c r="B6" s="36" t="s">
        <v>70</v>
      </c>
      <c r="C6" s="40">
        <v>92937</v>
      </c>
      <c r="D6" s="40">
        <v>146</v>
      </c>
      <c r="E6" s="40">
        <v>680</v>
      </c>
      <c r="F6" s="40">
        <v>1110</v>
      </c>
      <c r="G6" s="40">
        <v>0</v>
      </c>
      <c r="H6" s="40">
        <v>3018</v>
      </c>
      <c r="I6" s="40">
        <v>16313</v>
      </c>
      <c r="J6" s="40">
        <v>9676</v>
      </c>
      <c r="K6" s="40">
        <v>485</v>
      </c>
      <c r="L6" s="40">
        <v>189</v>
      </c>
      <c r="M6" s="40">
        <v>745</v>
      </c>
      <c r="N6" s="40">
        <v>125299</v>
      </c>
    </row>
    <row r="7" spans="1:14" ht="17.25">
      <c r="A7" s="37">
        <v>6</v>
      </c>
      <c r="B7" s="37" t="s">
        <v>71</v>
      </c>
      <c r="C7" s="39">
        <v>97552</v>
      </c>
      <c r="D7" s="39">
        <v>206</v>
      </c>
      <c r="E7" s="39">
        <v>4</v>
      </c>
      <c r="F7" s="39">
        <v>1186</v>
      </c>
      <c r="G7" s="39">
        <v>0</v>
      </c>
      <c r="H7" s="39">
        <v>2086</v>
      </c>
      <c r="I7" s="39">
        <v>21826</v>
      </c>
      <c r="J7" s="39">
        <v>12864</v>
      </c>
      <c r="K7" s="39">
        <v>423</v>
      </c>
      <c r="L7" s="39">
        <v>38</v>
      </c>
      <c r="M7" s="39">
        <v>461</v>
      </c>
      <c r="N7" s="39">
        <v>136646</v>
      </c>
    </row>
    <row r="8" spans="1:14" ht="17.25">
      <c r="A8" s="26">
        <v>7</v>
      </c>
      <c r="B8" s="26" t="s">
        <v>72</v>
      </c>
      <c r="C8" s="26">
        <v>95931</v>
      </c>
      <c r="D8" s="26">
        <v>147</v>
      </c>
      <c r="E8" s="26">
        <v>17</v>
      </c>
      <c r="F8" s="26">
        <v>1076</v>
      </c>
      <c r="G8" s="26">
        <v>0</v>
      </c>
      <c r="H8" s="26">
        <v>2791</v>
      </c>
      <c r="I8" s="26">
        <v>17203</v>
      </c>
      <c r="J8" s="26">
        <v>11706</v>
      </c>
      <c r="K8" s="26">
        <v>488</v>
      </c>
      <c r="L8" s="26">
        <v>148</v>
      </c>
      <c r="M8" s="26">
        <v>698</v>
      </c>
      <c r="N8" s="36">
        <v>130205</v>
      </c>
    </row>
    <row r="9" spans="1:14" ht="17.25">
      <c r="A9" s="37">
        <v>8</v>
      </c>
      <c r="B9" s="37" t="s">
        <v>73</v>
      </c>
      <c r="C9" s="37">
        <v>95819</v>
      </c>
      <c r="D9" s="37">
        <v>140</v>
      </c>
      <c r="E9" s="37">
        <v>760</v>
      </c>
      <c r="F9" s="37">
        <v>1139</v>
      </c>
      <c r="G9" s="37">
        <v>0</v>
      </c>
      <c r="H9" s="37">
        <v>2637</v>
      </c>
      <c r="I9" s="37">
        <v>13729</v>
      </c>
      <c r="J9" s="37">
        <v>10147</v>
      </c>
      <c r="K9" s="37">
        <v>322</v>
      </c>
      <c r="L9" s="37">
        <v>222</v>
      </c>
      <c r="M9" s="37">
        <v>596</v>
      </c>
      <c r="N9" s="37">
        <v>125511</v>
      </c>
    </row>
    <row r="10" spans="1:14" ht="17.25">
      <c r="A10" s="26">
        <v>9</v>
      </c>
      <c r="B10" s="26" t="s">
        <v>74</v>
      </c>
      <c r="C10" s="38">
        <v>85230</v>
      </c>
      <c r="D10" s="38">
        <v>496</v>
      </c>
      <c r="E10" s="38">
        <v>1938</v>
      </c>
      <c r="F10" s="38">
        <v>1077</v>
      </c>
      <c r="G10" s="38">
        <v>0</v>
      </c>
      <c r="H10" s="38">
        <v>2320</v>
      </c>
      <c r="I10" s="38">
        <v>13933</v>
      </c>
      <c r="J10" s="38">
        <v>10615</v>
      </c>
      <c r="K10" s="38">
        <v>343</v>
      </c>
      <c r="L10" s="38">
        <v>144</v>
      </c>
      <c r="M10" s="38">
        <v>1484</v>
      </c>
      <c r="N10" s="36">
        <v>117580</v>
      </c>
    </row>
    <row r="11" spans="1:14" ht="17.25">
      <c r="A11" s="37">
        <v>10</v>
      </c>
      <c r="B11" s="37" t="s">
        <v>75</v>
      </c>
      <c r="C11" s="39">
        <v>86559</v>
      </c>
      <c r="D11" s="39">
        <v>142</v>
      </c>
      <c r="E11" s="39">
        <v>10</v>
      </c>
      <c r="F11" s="39">
        <v>1046</v>
      </c>
      <c r="G11" s="39">
        <v>0</v>
      </c>
      <c r="H11" s="39">
        <v>2452</v>
      </c>
      <c r="I11" s="39">
        <v>13375</v>
      </c>
      <c r="J11" s="39">
        <v>9291</v>
      </c>
      <c r="K11" s="39">
        <v>365</v>
      </c>
      <c r="L11" s="39">
        <v>322</v>
      </c>
      <c r="M11" s="39">
        <v>2377</v>
      </c>
      <c r="N11" s="37">
        <v>115939</v>
      </c>
    </row>
    <row r="12" spans="1:14" ht="17.25">
      <c r="A12" s="26">
        <v>11</v>
      </c>
      <c r="B12" s="26" t="s">
        <v>76</v>
      </c>
      <c r="C12" s="38">
        <v>82832</v>
      </c>
      <c r="D12" s="38">
        <v>80</v>
      </c>
      <c r="E12" s="38">
        <v>0</v>
      </c>
      <c r="F12" s="38">
        <v>939</v>
      </c>
      <c r="G12" s="38">
        <v>0</v>
      </c>
      <c r="H12" s="38">
        <v>1840</v>
      </c>
      <c r="I12" s="38">
        <v>11142</v>
      </c>
      <c r="J12" s="38">
        <v>10910</v>
      </c>
      <c r="K12" s="38">
        <v>351</v>
      </c>
      <c r="L12" s="38">
        <v>240</v>
      </c>
      <c r="M12" s="38">
        <v>1955</v>
      </c>
      <c r="N12" s="38">
        <v>110289</v>
      </c>
    </row>
    <row r="13" spans="1:14" ht="17.25">
      <c r="A13" s="37">
        <v>12</v>
      </c>
      <c r="B13" s="37" t="s">
        <v>77</v>
      </c>
      <c r="C13" s="37">
        <v>84820</v>
      </c>
      <c r="D13" s="37">
        <v>60</v>
      </c>
      <c r="E13" s="41">
        <v>0</v>
      </c>
      <c r="F13" s="41">
        <v>895</v>
      </c>
      <c r="G13" s="41">
        <v>0</v>
      </c>
      <c r="H13" s="42">
        <v>2263</v>
      </c>
      <c r="I13" s="41">
        <v>15051</v>
      </c>
      <c r="J13" s="41">
        <v>9448</v>
      </c>
      <c r="K13" s="41">
        <v>349</v>
      </c>
      <c r="L13" s="41">
        <v>200</v>
      </c>
      <c r="M13" s="41">
        <v>3426</v>
      </c>
      <c r="N13" s="41">
        <v>116512</v>
      </c>
    </row>
    <row r="14" spans="1:14" ht="17.25">
      <c r="A14" s="74" t="s">
        <v>78</v>
      </c>
      <c r="B14" s="75"/>
      <c r="C14" s="43">
        <f>SUM(C2:C13)</f>
        <v>1043767</v>
      </c>
      <c r="D14" s="43">
        <f t="shared" ref="D14:N14" si="0">SUM(D2:D13)</f>
        <v>2201</v>
      </c>
      <c r="E14" s="43">
        <f t="shared" si="0"/>
        <v>4516</v>
      </c>
      <c r="F14" s="43">
        <f t="shared" si="0"/>
        <v>12728</v>
      </c>
      <c r="G14" s="43">
        <f t="shared" si="0"/>
        <v>3637</v>
      </c>
      <c r="H14" s="43">
        <f t="shared" si="0"/>
        <v>30687</v>
      </c>
      <c r="I14" s="43">
        <f t="shared" si="0"/>
        <v>173561</v>
      </c>
      <c r="J14" s="43">
        <f t="shared" si="0"/>
        <v>120256</v>
      </c>
      <c r="K14" s="43">
        <f t="shared" si="0"/>
        <v>4709</v>
      </c>
      <c r="L14" s="43">
        <f t="shared" si="0"/>
        <v>3169</v>
      </c>
      <c r="M14" s="43">
        <f t="shared" si="0"/>
        <v>14684</v>
      </c>
      <c r="N14" s="43">
        <f t="shared" si="0"/>
        <v>1413915</v>
      </c>
    </row>
    <row r="15" spans="1:14" ht="17.25">
      <c r="A15" s="76" t="s">
        <v>79</v>
      </c>
      <c r="B15" s="77"/>
      <c r="C15" s="47">
        <f>AVERAGE(C2:C10)</f>
        <v>87728.444444444438</v>
      </c>
      <c r="D15" s="47">
        <f t="shared" ref="D15:N15" si="1">AVERAGE(D2:D10)</f>
        <v>213.22222222222223</v>
      </c>
      <c r="E15" s="47">
        <f t="shared" si="1"/>
        <v>500.66666666666669</v>
      </c>
      <c r="F15" s="47">
        <f t="shared" si="1"/>
        <v>1094.2222222222222</v>
      </c>
      <c r="G15" s="47">
        <f t="shared" si="1"/>
        <v>404.11111111111109</v>
      </c>
      <c r="H15" s="47">
        <f t="shared" si="1"/>
        <v>2681.3333333333335</v>
      </c>
      <c r="I15" s="47">
        <f t="shared" si="1"/>
        <v>14888.111111111111</v>
      </c>
      <c r="J15" s="47">
        <f t="shared" si="1"/>
        <v>10067.444444444445</v>
      </c>
      <c r="K15" s="47">
        <f t="shared" si="1"/>
        <v>404.88888888888891</v>
      </c>
      <c r="L15" s="47">
        <f t="shared" si="1"/>
        <v>267.44444444444446</v>
      </c>
      <c r="M15" s="47">
        <f t="shared" si="1"/>
        <v>769.55555555555554</v>
      </c>
      <c r="N15" s="47">
        <f t="shared" si="1"/>
        <v>119019.44444444444</v>
      </c>
    </row>
    <row r="16" spans="1:14" ht="17.25">
      <c r="A16" s="74" t="s">
        <v>80</v>
      </c>
      <c r="B16" s="75"/>
      <c r="C16" s="46">
        <f>C14/365</f>
        <v>2859.635616438356</v>
      </c>
      <c r="D16" s="46">
        <f t="shared" ref="D16:N16" si="2">D14/365</f>
        <v>6.0301369863013701</v>
      </c>
      <c r="E16" s="46">
        <f t="shared" si="2"/>
        <v>12.372602739726027</v>
      </c>
      <c r="F16" s="46">
        <f t="shared" si="2"/>
        <v>34.871232876712327</v>
      </c>
      <c r="G16" s="46">
        <f t="shared" si="2"/>
        <v>9.9643835616438352</v>
      </c>
      <c r="H16" s="46">
        <f t="shared" si="2"/>
        <v>84.07397260273973</v>
      </c>
      <c r="I16" s="46">
        <f t="shared" si="2"/>
        <v>475.50958904109586</v>
      </c>
      <c r="J16" s="46">
        <f t="shared" si="2"/>
        <v>329.46849315068494</v>
      </c>
      <c r="K16" s="46">
        <f t="shared" si="2"/>
        <v>12.901369863013699</v>
      </c>
      <c r="L16" s="46">
        <f t="shared" si="2"/>
        <v>8.6821917808219187</v>
      </c>
      <c r="M16" s="46">
        <f t="shared" si="2"/>
        <v>40.230136986301368</v>
      </c>
      <c r="N16" s="46">
        <f t="shared" si="2"/>
        <v>3873.7397260273974</v>
      </c>
    </row>
    <row r="17" spans="1:14" ht="17.25">
      <c r="A17" s="72" t="s">
        <v>17</v>
      </c>
      <c r="B17" s="73"/>
      <c r="C17" s="44">
        <f>C14/N14</f>
        <v>0.73821057135683543</v>
      </c>
      <c r="D17" s="44">
        <f>D14/N14</f>
        <v>1.5566706626635972E-3</v>
      </c>
      <c r="E17" s="44">
        <f>E14/N14</f>
        <v>3.1939685200312608E-3</v>
      </c>
      <c r="F17" s="44">
        <f>F14/N14</f>
        <v>9.0019555630996197E-3</v>
      </c>
      <c r="G17" s="44">
        <f>G14/N14</f>
        <v>2.5722904134972751E-3</v>
      </c>
      <c r="H17" s="44">
        <f>H14/N14</f>
        <v>2.1703567753365655E-2</v>
      </c>
      <c r="I17" s="44">
        <f>I14/N14</f>
        <v>0.12275207491256547</v>
      </c>
      <c r="J17" s="44">
        <f>J14/N14</f>
        <v>8.505178882747548E-2</v>
      </c>
      <c r="K17" s="44">
        <f>K14/N14</f>
        <v>3.3304689461530574E-3</v>
      </c>
      <c r="L17" s="44">
        <f>L14/N14</f>
        <v>2.2412945615542662E-3</v>
      </c>
      <c r="M17" s="44">
        <f>M14/N14</f>
        <v>1.0385348482758865E-2</v>
      </c>
      <c r="N17" s="45"/>
    </row>
    <row r="19" spans="1:14">
      <c r="C19" s="51"/>
    </row>
  </sheetData>
  <mergeCells count="4">
    <mergeCell ref="A17:B17"/>
    <mergeCell ref="A14:B14"/>
    <mergeCell ref="A15:B15"/>
    <mergeCell ref="A16:B16"/>
  </mergeCells>
  <pageMargins left="0.25" right="0.25" top="0.75" bottom="0.75" header="0.3" footer="0.3"/>
  <pageSetup paperSize="9" orientation="landscape" horizontalDpi="200" verticalDpi="200" r:id="rId1"/>
  <headerFooter>
    <oddHeader>&amp;C&amp;"AmmanV3 Sans Bold,Regular"&amp;16كمية النفايات الواردة لمكب الغباوي في عام 2017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rightToLeft="1" tabSelected="1" view="pageLayout" zoomScaleNormal="100" workbookViewId="0">
      <selection activeCell="A12" sqref="A12"/>
    </sheetView>
  </sheetViews>
  <sheetFormatPr defaultRowHeight="15"/>
  <cols>
    <col min="1" max="1" width="4.42578125" customWidth="1"/>
    <col min="2" max="2" width="12" customWidth="1"/>
  </cols>
  <sheetData>
    <row r="1" spans="1:14" ht="66">
      <c r="A1" s="35"/>
      <c r="B1" s="35" t="s">
        <v>58</v>
      </c>
      <c r="C1" s="35" t="s">
        <v>37</v>
      </c>
      <c r="D1" s="54" t="s">
        <v>59</v>
      </c>
      <c r="E1" s="35" t="s">
        <v>60</v>
      </c>
      <c r="F1" s="35" t="s">
        <v>61</v>
      </c>
      <c r="G1" s="35" t="s">
        <v>63</v>
      </c>
      <c r="H1" s="35" t="s">
        <v>41</v>
      </c>
      <c r="I1" s="35" t="s">
        <v>42</v>
      </c>
      <c r="J1" s="54" t="s">
        <v>40</v>
      </c>
      <c r="K1" s="35" t="s">
        <v>64</v>
      </c>
      <c r="L1" s="35" t="s">
        <v>65</v>
      </c>
      <c r="M1" s="35" t="s">
        <v>44</v>
      </c>
      <c r="N1" s="55" t="s">
        <v>81</v>
      </c>
    </row>
    <row r="2" spans="1:14" ht="21.2" customHeight="1">
      <c r="A2" s="36">
        <v>1</v>
      </c>
      <c r="B2" s="36" t="s">
        <v>82</v>
      </c>
      <c r="C2" s="40">
        <v>88597</v>
      </c>
      <c r="D2" s="40">
        <v>72</v>
      </c>
      <c r="E2" s="40">
        <v>2005</v>
      </c>
      <c r="F2" s="40">
        <v>1149</v>
      </c>
      <c r="G2" s="40">
        <v>2921</v>
      </c>
      <c r="H2" s="40">
        <v>13863</v>
      </c>
      <c r="I2" s="40">
        <v>14660</v>
      </c>
      <c r="J2" s="40">
        <v>364</v>
      </c>
      <c r="K2" s="40">
        <v>189</v>
      </c>
      <c r="L2" s="40">
        <v>3559</v>
      </c>
      <c r="M2" s="40">
        <v>127379</v>
      </c>
      <c r="N2" s="56">
        <f>M2/31</f>
        <v>4109</v>
      </c>
    </row>
    <row r="3" spans="1:14" ht="21.2" customHeight="1">
      <c r="A3" s="48">
        <v>2</v>
      </c>
      <c r="B3" s="48" t="s">
        <v>83</v>
      </c>
      <c r="C3" s="53">
        <v>81644</v>
      </c>
      <c r="D3" s="53">
        <v>64</v>
      </c>
      <c r="E3" s="53">
        <v>1887</v>
      </c>
      <c r="F3" s="53">
        <v>1153</v>
      </c>
      <c r="G3" s="53">
        <v>1687</v>
      </c>
      <c r="H3" s="53">
        <v>14052</v>
      </c>
      <c r="I3" s="53">
        <v>13726</v>
      </c>
      <c r="J3" s="53">
        <v>323</v>
      </c>
      <c r="K3" s="53">
        <v>126</v>
      </c>
      <c r="L3" s="53">
        <v>3030</v>
      </c>
      <c r="M3" s="53">
        <v>117692</v>
      </c>
      <c r="N3" s="57">
        <f>M3/28</f>
        <v>4203.2857142857147</v>
      </c>
    </row>
    <row r="4" spans="1:14" ht="21.2" customHeight="1">
      <c r="A4" s="36">
        <v>3</v>
      </c>
      <c r="B4" s="36" t="s">
        <v>84</v>
      </c>
      <c r="C4" s="40">
        <v>92005</v>
      </c>
      <c r="D4" s="40">
        <v>94</v>
      </c>
      <c r="E4" s="40">
        <v>0</v>
      </c>
      <c r="F4" s="40">
        <v>1256</v>
      </c>
      <c r="G4" s="40">
        <v>1474</v>
      </c>
      <c r="H4" s="40">
        <v>16215</v>
      </c>
      <c r="I4" s="40">
        <v>13954</v>
      </c>
      <c r="J4" s="40">
        <v>317</v>
      </c>
      <c r="K4" s="40">
        <v>140</v>
      </c>
      <c r="L4" s="40">
        <v>3380</v>
      </c>
      <c r="M4" s="40">
        <v>128835</v>
      </c>
      <c r="N4" s="57">
        <f>M4/31</f>
        <v>4155.9677419354839</v>
      </c>
    </row>
    <row r="5" spans="1:14" ht="21.2" customHeight="1">
      <c r="A5" s="48">
        <v>4</v>
      </c>
      <c r="B5" s="48" t="s">
        <v>85</v>
      </c>
      <c r="C5" s="53">
        <v>91254</v>
      </c>
      <c r="D5" s="53">
        <v>84</v>
      </c>
      <c r="E5" s="53">
        <v>8</v>
      </c>
      <c r="F5" s="53">
        <v>1114</v>
      </c>
      <c r="G5" s="53">
        <v>1770</v>
      </c>
      <c r="H5" s="53">
        <v>19130</v>
      </c>
      <c r="I5" s="53">
        <v>11691</v>
      </c>
      <c r="J5" s="53">
        <v>331</v>
      </c>
      <c r="K5" s="53">
        <v>53</v>
      </c>
      <c r="L5" s="53">
        <v>3882</v>
      </c>
      <c r="M5" s="53">
        <v>129317</v>
      </c>
      <c r="N5" s="57">
        <f>M5/30</f>
        <v>4310.5666666666666</v>
      </c>
    </row>
    <row r="6" spans="1:14" ht="21.2" customHeight="1">
      <c r="A6" s="36">
        <v>5</v>
      </c>
      <c r="B6" s="36" t="s">
        <v>86</v>
      </c>
      <c r="C6" s="40">
        <v>102140</v>
      </c>
      <c r="D6" s="40">
        <v>104</v>
      </c>
      <c r="E6" s="40">
        <v>0</v>
      </c>
      <c r="F6" s="40">
        <v>1258</v>
      </c>
      <c r="G6" s="40">
        <v>2028</v>
      </c>
      <c r="H6" s="40">
        <v>17032</v>
      </c>
      <c r="I6" s="40">
        <v>15631</v>
      </c>
      <c r="J6" s="40">
        <v>483</v>
      </c>
      <c r="K6" s="40">
        <v>375</v>
      </c>
      <c r="L6" s="40">
        <v>1162</v>
      </c>
      <c r="M6" s="40">
        <v>140213</v>
      </c>
      <c r="N6" s="57">
        <f>M6/31</f>
        <v>4523</v>
      </c>
    </row>
    <row r="7" spans="1:14" ht="21.2" customHeight="1">
      <c r="A7" s="48">
        <v>6</v>
      </c>
      <c r="B7" s="48" t="s">
        <v>87</v>
      </c>
      <c r="C7" s="53">
        <v>99437</v>
      </c>
      <c r="D7" s="53">
        <v>114</v>
      </c>
      <c r="E7" s="53">
        <v>18</v>
      </c>
      <c r="F7" s="53">
        <v>1331</v>
      </c>
      <c r="G7" s="53">
        <v>2044</v>
      </c>
      <c r="H7" s="53">
        <v>16978</v>
      </c>
      <c r="I7" s="53">
        <v>15977</v>
      </c>
      <c r="J7" s="53">
        <v>299</v>
      </c>
      <c r="K7" s="53">
        <v>38</v>
      </c>
      <c r="L7" s="53">
        <v>1044</v>
      </c>
      <c r="M7" s="53">
        <v>137280</v>
      </c>
      <c r="N7" s="57">
        <f>M7/30</f>
        <v>4576</v>
      </c>
    </row>
    <row r="8" spans="1:14" ht="21.2" customHeight="1">
      <c r="A8" s="36">
        <v>7</v>
      </c>
      <c r="B8" s="52" t="s">
        <v>88</v>
      </c>
      <c r="C8" s="40">
        <v>96142</v>
      </c>
      <c r="D8" s="40">
        <v>67</v>
      </c>
      <c r="E8" s="40">
        <v>0</v>
      </c>
      <c r="F8" s="40">
        <v>1269</v>
      </c>
      <c r="G8" s="40">
        <v>2849</v>
      </c>
      <c r="H8" s="40">
        <v>12789</v>
      </c>
      <c r="I8" s="40">
        <v>15086</v>
      </c>
      <c r="J8" s="40">
        <v>418</v>
      </c>
      <c r="K8" s="40">
        <v>195</v>
      </c>
      <c r="L8" s="40">
        <v>1673</v>
      </c>
      <c r="M8" s="40">
        <v>130488</v>
      </c>
      <c r="N8" s="57">
        <v>4209.2903225806449</v>
      </c>
    </row>
    <row r="9" spans="1:14" ht="21.2" customHeight="1">
      <c r="A9" s="48">
        <v>8</v>
      </c>
      <c r="B9" s="50" t="s">
        <v>89</v>
      </c>
      <c r="C9" s="53">
        <v>101566</v>
      </c>
      <c r="D9" s="53">
        <v>249</v>
      </c>
      <c r="E9" s="53">
        <v>96</v>
      </c>
      <c r="F9" s="53">
        <v>1214</v>
      </c>
      <c r="G9" s="53">
        <v>2690</v>
      </c>
      <c r="H9" s="53">
        <v>13985</v>
      </c>
      <c r="I9" s="53">
        <v>13649</v>
      </c>
      <c r="J9" s="53">
        <v>413</v>
      </c>
      <c r="K9" s="53">
        <v>204</v>
      </c>
      <c r="L9" s="53">
        <v>1434</v>
      </c>
      <c r="M9" s="53">
        <v>135500</v>
      </c>
      <c r="N9" s="57">
        <v>4370.9677419354839</v>
      </c>
    </row>
    <row r="10" spans="1:14" ht="21.2" customHeight="1">
      <c r="A10" s="36">
        <v>9</v>
      </c>
      <c r="B10" s="52" t="s">
        <v>90</v>
      </c>
      <c r="C10" s="40">
        <v>88343</v>
      </c>
      <c r="D10" s="40">
        <v>97</v>
      </c>
      <c r="E10" s="40">
        <v>0</v>
      </c>
      <c r="F10" s="40">
        <v>1039</v>
      </c>
      <c r="G10" s="40">
        <v>3032</v>
      </c>
      <c r="H10" s="40">
        <v>13786</v>
      </c>
      <c r="I10" s="40">
        <v>13708</v>
      </c>
      <c r="J10" s="40">
        <v>460</v>
      </c>
      <c r="K10" s="40">
        <v>162</v>
      </c>
      <c r="L10" s="40">
        <v>0</v>
      </c>
      <c r="M10" s="40">
        <v>120627</v>
      </c>
      <c r="N10" s="57">
        <v>4025.6538461538462</v>
      </c>
    </row>
    <row r="11" spans="1:14" ht="35.25" customHeight="1">
      <c r="A11" s="48">
        <v>10</v>
      </c>
      <c r="B11" s="50" t="s">
        <v>91</v>
      </c>
      <c r="C11" s="53">
        <v>92278</v>
      </c>
      <c r="D11" s="53">
        <v>87</v>
      </c>
      <c r="E11" s="53">
        <v>0</v>
      </c>
      <c r="F11" s="53">
        <v>1158</v>
      </c>
      <c r="G11" s="53">
        <v>2885</v>
      </c>
      <c r="H11" s="53">
        <v>13531</v>
      </c>
      <c r="I11" s="53">
        <v>14296</v>
      </c>
      <c r="J11" s="53">
        <v>450</v>
      </c>
      <c r="K11" s="53">
        <v>183</v>
      </c>
      <c r="L11" s="53">
        <v>21</v>
      </c>
      <c r="M11" s="53">
        <v>120817</v>
      </c>
      <c r="N11" s="57">
        <f>M11/31</f>
        <v>3897.3225806451615</v>
      </c>
    </row>
    <row r="12" spans="1:14" ht="36" customHeight="1">
      <c r="A12" s="36">
        <v>11</v>
      </c>
      <c r="B12" s="52" t="s">
        <v>93</v>
      </c>
      <c r="C12" s="40">
        <v>85509</v>
      </c>
      <c r="D12" s="40">
        <v>99</v>
      </c>
      <c r="E12" s="40">
        <v>0</v>
      </c>
      <c r="F12" s="40">
        <v>1078</v>
      </c>
      <c r="G12" s="40">
        <v>3497</v>
      </c>
      <c r="H12" s="40">
        <v>13246</v>
      </c>
      <c r="I12" s="40">
        <v>10555</v>
      </c>
      <c r="J12" s="40">
        <v>363</v>
      </c>
      <c r="K12" s="40">
        <v>187</v>
      </c>
      <c r="L12" s="40">
        <v>604</v>
      </c>
      <c r="M12" s="40">
        <v>115138</v>
      </c>
      <c r="N12" s="57">
        <f>M12/30</f>
        <v>3837.9333333333334</v>
      </c>
    </row>
    <row r="13" spans="1:14" ht="27" customHeight="1">
      <c r="A13" s="74" t="s">
        <v>92</v>
      </c>
      <c r="B13" s="75"/>
      <c r="C13" s="43">
        <f t="shared" ref="C13:M13" si="0">SUM(C2:C12)</f>
        <v>1018915</v>
      </c>
      <c r="D13" s="43">
        <f t="shared" si="0"/>
        <v>1131</v>
      </c>
      <c r="E13" s="43">
        <f t="shared" si="0"/>
        <v>4014</v>
      </c>
      <c r="F13" s="43">
        <f t="shared" si="0"/>
        <v>13019</v>
      </c>
      <c r="G13" s="43">
        <f t="shared" si="0"/>
        <v>26877</v>
      </c>
      <c r="H13" s="43">
        <f t="shared" si="0"/>
        <v>164607</v>
      </c>
      <c r="I13" s="43">
        <f t="shared" si="0"/>
        <v>152933</v>
      </c>
      <c r="J13" s="43">
        <f t="shared" si="0"/>
        <v>4221</v>
      </c>
      <c r="K13" s="43">
        <f t="shared" si="0"/>
        <v>1852</v>
      </c>
      <c r="L13" s="43">
        <f t="shared" si="0"/>
        <v>19789</v>
      </c>
      <c r="M13" s="43">
        <f t="shared" si="0"/>
        <v>1403286</v>
      </c>
      <c r="N13" s="58">
        <f>AVERAGE(N2:N12)</f>
        <v>4201.7261770487567</v>
      </c>
    </row>
    <row r="14" spans="1:14" ht="25.5" customHeight="1">
      <c r="A14" s="72" t="s">
        <v>17</v>
      </c>
      <c r="B14" s="73"/>
      <c r="C14" s="44">
        <f>C13/M13</f>
        <v>0.72609218648229945</v>
      </c>
      <c r="D14" s="44">
        <f>D13/M13</f>
        <v>8.0596542686237874E-4</v>
      </c>
      <c r="E14" s="44">
        <f>E13/M13</f>
        <v>2.8604290215964528E-3</v>
      </c>
      <c r="F14" s="44">
        <f>F13/M13</f>
        <v>9.2775100727863023E-3</v>
      </c>
      <c r="G14" s="44">
        <f>G13/M13</f>
        <v>1.9152902544456368E-2</v>
      </c>
      <c r="H14" s="44">
        <f>H13/M13</f>
        <v>0.11730110611806858</v>
      </c>
      <c r="I14" s="44">
        <f>I13/M13</f>
        <v>0.10898206067758105</v>
      </c>
      <c r="J14" s="44">
        <f>J13/M13</f>
        <v>3.007939935266225E-3</v>
      </c>
      <c r="K14" s="44">
        <f>K13/M13</f>
        <v>1.3197594788232762E-3</v>
      </c>
      <c r="L14" s="44">
        <f>L13/M13</f>
        <v>1.4101900824208322E-2</v>
      </c>
      <c r="M14" s="59">
        <f>SUM(C14:L14)</f>
        <v>1.0029017605819484</v>
      </c>
      <c r="N14" s="45"/>
    </row>
  </sheetData>
  <mergeCells count="2">
    <mergeCell ref="A13:B13"/>
    <mergeCell ref="A14:B14"/>
  </mergeCells>
  <pageMargins left="0.45833333333333331" right="0.36458333333333331" top="0.75" bottom="0.75" header="0.3" footer="0.3"/>
  <pageSetup paperSize="9" orientation="landscape" r:id="rId1"/>
  <headerFooter>
    <oddHeader>&amp;C&amp;"AmmanV3 Sans Bold,Regular"&amp;18كمية النفايات الواردة لمكب الغباوي في عام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2017</vt:lpstr>
      <vt:lpstr>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2019-10-19T09:53:22Z</dcterms:modified>
</cp:coreProperties>
</file>